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9" i="2" l="1"/>
  <c r="AS20" i="2"/>
  <c r="AR20" i="2"/>
  <c r="AQ20" i="2"/>
  <c r="AP20" i="2"/>
  <c r="AO20" i="2"/>
  <c r="AN20" i="2"/>
  <c r="AM20" i="2"/>
  <c r="AG20" i="2"/>
  <c r="K25" i="2" s="1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K26" i="2" s="1"/>
  <c r="I20" i="2"/>
  <c r="I24" i="2" s="1"/>
  <c r="I26" i="2" s="1"/>
  <c r="H20" i="2"/>
  <c r="H24" i="2" s="1"/>
  <c r="G20" i="2"/>
  <c r="G24" i="2" s="1"/>
  <c r="G26" i="2" s="1"/>
  <c r="F20" i="2"/>
  <c r="F24" i="2" s="1"/>
  <c r="N24" i="2" s="1"/>
  <c r="E20" i="2"/>
  <c r="E24" i="2" s="1"/>
  <c r="E26" i="2" s="1"/>
  <c r="M24" i="2" l="1"/>
  <c r="O24" i="2"/>
  <c r="J20" i="2"/>
  <c r="L24" i="2"/>
  <c r="J24" i="2"/>
  <c r="F25" i="2"/>
  <c r="L25" i="2" s="1"/>
  <c r="H25" i="2"/>
  <c r="M25" i="2" s="1"/>
  <c r="N25" i="2"/>
  <c r="H26" i="2"/>
  <c r="M26" i="2" s="1"/>
  <c r="J26" i="2"/>
  <c r="O26" i="2"/>
  <c r="O25" i="2"/>
  <c r="J25" i="2"/>
  <c r="AF20" i="2"/>
  <c r="F26" i="2" l="1"/>
  <c r="N26" i="2" s="1"/>
  <c r="L26" i="2" l="1"/>
</calcChain>
</file>

<file path=xl/sharedStrings.xml><?xml version="1.0" encoding="utf-8"?>
<sst xmlns="http://schemas.openxmlformats.org/spreadsheetml/2006/main" count="105" uniqueCount="42">
  <si>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</si>
  <si>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</si>
  <si>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</si>
  <si>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</si>
  <si>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</si>
  <si>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</si>
  <si>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</si>
  <si>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</si>
  <si>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</si>
  <si>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</si>
  <si>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</si>
  <si>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</si>
  <si>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</si>
  <si>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SiKi = Simon Kiri  (1926)</t>
  </si>
  <si>
    <t>YKKÖSPESIS</t>
  </si>
  <si>
    <t>KiimU = Kiimingin Urheilijat  (1938)</t>
  </si>
  <si>
    <t>11.</t>
  </si>
  <si>
    <t>IiU</t>
  </si>
  <si>
    <t>Jussi Nenonen</t>
  </si>
  <si>
    <t>23.4.1979   Rovaniemi</t>
  </si>
  <si>
    <t>IiU = Iin Urheilijat  (1945),  kasvattajaseura</t>
  </si>
  <si>
    <t>SiKi</t>
  </si>
  <si>
    <t>KiimU</t>
  </si>
  <si>
    <t>1.</t>
  </si>
  <si>
    <t>10.</t>
  </si>
  <si>
    <t>3.</t>
  </si>
  <si>
    <t>2.</t>
  </si>
  <si>
    <t>8.</t>
  </si>
  <si>
    <t>9.</t>
  </si>
  <si>
    <t>4.</t>
  </si>
  <si>
    <t>5.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</si>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</sst>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40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41" t="s">
        <v>34</v>
      </c>
      <c r="Y2" s="42"/>
      <c r="Z2" s="43"/>
      <c r="AA2" s="8" t="s">
        <v>7</v>
      </c>
      <c r="AB2" s="9"/>
      <c r="AC2" s="9"/>
      <c r="AD2" s="9"/>
      <c r="AE2" s="15"/>
      <c r="AF2" s="10"/>
      <c r="AG2" s="40"/>
      <c r="AH2" s="17" t="s">
        <v>35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7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2002</v>
      </c>
      <c r="Y4" s="22" t="s">
        <v>23</v>
      </c>
      <c r="Z4" s="37" t="s">
        <v>17</v>
      </c>
      <c r="AA4" s="22">
        <v>18</v>
      </c>
      <c r="AB4" s="22">
        <v>2</v>
      </c>
      <c r="AC4" s="22">
        <v>10</v>
      </c>
      <c r="AD4" s="22">
        <v>21</v>
      </c>
      <c r="AE4" s="22">
        <v>46</v>
      </c>
      <c r="AF4" s="28">
        <v>0.56089999999999995</v>
      </c>
      <c r="AG4" s="69">
        <v>82</v>
      </c>
      <c r="AH4" s="13"/>
      <c r="AI4" s="13"/>
      <c r="AJ4" s="13"/>
      <c r="AK4" s="13"/>
      <c r="AL4" s="18"/>
      <c r="AM4" s="22">
        <v>4</v>
      </c>
      <c r="AN4" s="22">
        <v>0</v>
      </c>
      <c r="AO4" s="22">
        <v>0</v>
      </c>
      <c r="AP4" s="22">
        <v>1</v>
      </c>
      <c r="AQ4" s="22">
        <v>5</v>
      </c>
      <c r="AR4" s="48">
        <v>0.625</v>
      </c>
      <c r="AS4" s="1">
        <v>8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2003</v>
      </c>
      <c r="C5" s="35" t="s">
        <v>16</v>
      </c>
      <c r="D5" s="37" t="s">
        <v>17</v>
      </c>
      <c r="E5" s="22">
        <v>12</v>
      </c>
      <c r="F5" s="22">
        <v>0</v>
      </c>
      <c r="G5" s="22">
        <v>0</v>
      </c>
      <c r="H5" s="34">
        <v>2</v>
      </c>
      <c r="I5" s="22">
        <v>7</v>
      </c>
      <c r="J5" s="45">
        <v>0.35</v>
      </c>
      <c r="K5" s="21">
        <v>20</v>
      </c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2003</v>
      </c>
      <c r="Y5" s="22" t="s">
        <v>30</v>
      </c>
      <c r="Z5" s="37" t="s">
        <v>21</v>
      </c>
      <c r="AA5" s="22">
        <v>1</v>
      </c>
      <c r="AB5" s="22">
        <v>0</v>
      </c>
      <c r="AC5" s="22">
        <v>0</v>
      </c>
      <c r="AD5" s="22">
        <v>1</v>
      </c>
      <c r="AE5" s="22">
        <v>3</v>
      </c>
      <c r="AF5" s="28">
        <v>0.6</v>
      </c>
      <c r="AG5" s="69">
        <v>5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7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2004</v>
      </c>
      <c r="Y6" s="22" t="s">
        <v>29</v>
      </c>
      <c r="Z6" s="37" t="s">
        <v>21</v>
      </c>
      <c r="AA6" s="22">
        <v>17</v>
      </c>
      <c r="AB6" s="22">
        <v>0</v>
      </c>
      <c r="AC6" s="22">
        <v>1</v>
      </c>
      <c r="AD6" s="22">
        <v>19</v>
      </c>
      <c r="AE6" s="22">
        <v>50</v>
      </c>
      <c r="AF6" s="28">
        <v>0.505</v>
      </c>
      <c r="AG6" s="69">
        <v>99</v>
      </c>
      <c r="AH6" s="13"/>
      <c r="AI6" s="13"/>
      <c r="AJ6" s="13"/>
      <c r="AK6" s="13"/>
      <c r="AL6" s="18"/>
      <c r="AM6" s="22">
        <v>2</v>
      </c>
      <c r="AN6" s="22">
        <v>0</v>
      </c>
      <c r="AO6" s="22">
        <v>3</v>
      </c>
      <c r="AP6" s="22">
        <v>5</v>
      </c>
      <c r="AQ6" s="22">
        <v>7</v>
      </c>
      <c r="AR6" s="48">
        <v>0.53839999999999999</v>
      </c>
      <c r="AS6" s="1">
        <v>13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7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2005</v>
      </c>
      <c r="Y7" s="22" t="s">
        <v>31</v>
      </c>
      <c r="Z7" s="37" t="s">
        <v>21</v>
      </c>
      <c r="AA7" s="22">
        <v>17</v>
      </c>
      <c r="AB7" s="22">
        <v>0</v>
      </c>
      <c r="AC7" s="22">
        <v>0</v>
      </c>
      <c r="AD7" s="22">
        <v>13</v>
      </c>
      <c r="AE7" s="22">
        <v>42</v>
      </c>
      <c r="AF7" s="28">
        <v>0.45650000000000002</v>
      </c>
      <c r="AG7" s="69">
        <v>92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7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2006</v>
      </c>
      <c r="Y8" s="22" t="s">
        <v>24</v>
      </c>
      <c r="Z8" s="37" t="s">
        <v>17</v>
      </c>
      <c r="AA8" s="22">
        <v>18</v>
      </c>
      <c r="AB8" s="22">
        <v>0</v>
      </c>
      <c r="AC8" s="22">
        <v>0</v>
      </c>
      <c r="AD8" s="22">
        <v>16</v>
      </c>
      <c r="AE8" s="22">
        <v>84</v>
      </c>
      <c r="AF8" s="28">
        <v>0.62680000000000002</v>
      </c>
      <c r="AG8" s="69">
        <v>134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7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2007</v>
      </c>
      <c r="Y9" s="22" t="s">
        <v>29</v>
      </c>
      <c r="Z9" s="37" t="s">
        <v>21</v>
      </c>
      <c r="AA9" s="22">
        <v>16</v>
      </c>
      <c r="AB9" s="22">
        <v>0</v>
      </c>
      <c r="AC9" s="22">
        <v>0</v>
      </c>
      <c r="AD9" s="22">
        <v>14</v>
      </c>
      <c r="AE9" s="22">
        <v>35</v>
      </c>
      <c r="AF9" s="28">
        <v>0.44869999999999999</v>
      </c>
      <c r="AG9" s="69">
        <v>78</v>
      </c>
      <c r="AH9" s="13"/>
      <c r="AI9" s="13"/>
      <c r="AJ9" s="13"/>
      <c r="AK9" s="13"/>
      <c r="AL9" s="18"/>
      <c r="AM9" s="22">
        <v>2</v>
      </c>
      <c r="AN9" s="22">
        <v>0</v>
      </c>
      <c r="AO9" s="22">
        <v>0</v>
      </c>
      <c r="AP9" s="22">
        <v>0</v>
      </c>
      <c r="AQ9" s="22">
        <v>2</v>
      </c>
      <c r="AR9" s="48">
        <v>1</v>
      </c>
      <c r="AS9" s="1">
        <v>2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37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>
        <v>2008</v>
      </c>
      <c r="Y10" s="22" t="s">
        <v>29</v>
      </c>
      <c r="Z10" s="37" t="s">
        <v>22</v>
      </c>
      <c r="AA10" s="22">
        <v>8</v>
      </c>
      <c r="AB10" s="22">
        <v>0</v>
      </c>
      <c r="AC10" s="22">
        <v>4</v>
      </c>
      <c r="AD10" s="22">
        <v>12</v>
      </c>
      <c r="AE10" s="22">
        <v>31</v>
      </c>
      <c r="AF10" s="28">
        <v>0.62</v>
      </c>
      <c r="AG10" s="69">
        <v>50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7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>
        <v>2009</v>
      </c>
      <c r="Y11" s="22" t="s">
        <v>25</v>
      </c>
      <c r="Z11" s="37" t="s">
        <v>17</v>
      </c>
      <c r="AA11" s="22">
        <v>16</v>
      </c>
      <c r="AB11" s="22">
        <v>1</v>
      </c>
      <c r="AC11" s="22">
        <v>1</v>
      </c>
      <c r="AD11" s="22">
        <v>17</v>
      </c>
      <c r="AE11" s="22">
        <v>54</v>
      </c>
      <c r="AF11" s="28">
        <v>0.5242</v>
      </c>
      <c r="AG11" s="69">
        <v>103</v>
      </c>
      <c r="AH11" s="13"/>
      <c r="AI11" s="13"/>
      <c r="AJ11" s="13"/>
      <c r="AK11" s="13"/>
      <c r="AL11" s="18"/>
      <c r="AM11" s="22">
        <v>2</v>
      </c>
      <c r="AN11" s="22">
        <v>0</v>
      </c>
      <c r="AO11" s="22">
        <v>0</v>
      </c>
      <c r="AP11" s="22">
        <v>2</v>
      </c>
      <c r="AQ11" s="22">
        <v>13</v>
      </c>
      <c r="AR11" s="48">
        <v>0.76470000000000005</v>
      </c>
      <c r="AS11" s="1">
        <v>17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7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2010</v>
      </c>
      <c r="Y12" s="22" t="s">
        <v>26</v>
      </c>
      <c r="Z12" s="37" t="s">
        <v>17</v>
      </c>
      <c r="AA12" s="22">
        <v>18</v>
      </c>
      <c r="AB12" s="22">
        <v>0</v>
      </c>
      <c r="AC12" s="22">
        <v>2</v>
      </c>
      <c r="AD12" s="22">
        <v>30</v>
      </c>
      <c r="AE12" s="22">
        <v>72</v>
      </c>
      <c r="AF12" s="28">
        <v>0.57599999999999996</v>
      </c>
      <c r="AG12" s="69">
        <v>125</v>
      </c>
      <c r="AH12" s="13"/>
      <c r="AI12" s="22" t="s">
        <v>23</v>
      </c>
      <c r="AJ12" s="13"/>
      <c r="AK12" s="13"/>
      <c r="AL12" s="18"/>
      <c r="AM12" s="22">
        <v>5</v>
      </c>
      <c r="AN12" s="22">
        <v>0</v>
      </c>
      <c r="AO12" s="22">
        <v>0</v>
      </c>
      <c r="AP12" s="22">
        <v>14</v>
      </c>
      <c r="AQ12" s="22">
        <v>26</v>
      </c>
      <c r="AR12" s="48">
        <v>0.63400000000000001</v>
      </c>
      <c r="AS12" s="1">
        <v>41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7"/>
      <c r="E13" s="22"/>
      <c r="F13" s="22"/>
      <c r="G13" s="22"/>
      <c r="H13" s="3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>
        <v>2011</v>
      </c>
      <c r="Y13" s="22" t="s">
        <v>27</v>
      </c>
      <c r="Z13" s="37" t="s">
        <v>17</v>
      </c>
      <c r="AA13" s="22">
        <v>17</v>
      </c>
      <c r="AB13" s="22">
        <v>1</v>
      </c>
      <c r="AC13" s="22">
        <v>3</v>
      </c>
      <c r="AD13" s="22">
        <v>24</v>
      </c>
      <c r="AE13" s="22">
        <v>69</v>
      </c>
      <c r="AF13" s="28">
        <v>0.57979999999999998</v>
      </c>
      <c r="AG13" s="69">
        <v>119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7"/>
      <c r="E14" s="22"/>
      <c r="F14" s="22"/>
      <c r="G14" s="22"/>
      <c r="H14" s="34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>
        <v>2012</v>
      </c>
      <c r="Y14" s="22" t="s">
        <v>28</v>
      </c>
      <c r="Z14" s="37" t="s">
        <v>17</v>
      </c>
      <c r="AA14" s="22">
        <v>17</v>
      </c>
      <c r="AB14" s="22">
        <v>1</v>
      </c>
      <c r="AC14" s="22">
        <v>2</v>
      </c>
      <c r="AD14" s="22">
        <v>29</v>
      </c>
      <c r="AE14" s="22">
        <v>82</v>
      </c>
      <c r="AF14" s="28">
        <v>0.70079999999999998</v>
      </c>
      <c r="AG14" s="69">
        <v>117</v>
      </c>
      <c r="AH14" s="13"/>
      <c r="AI14" s="13" t="s">
        <v>30</v>
      </c>
      <c r="AJ14" s="13"/>
      <c r="AK14" s="13"/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7"/>
      <c r="E15" s="22"/>
      <c r="F15" s="22"/>
      <c r="G15" s="22"/>
      <c r="H15" s="34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4"/>
      <c r="T15" s="22"/>
      <c r="U15" s="22"/>
      <c r="V15" s="47"/>
      <c r="W15" s="21"/>
      <c r="X15" s="22">
        <v>2013</v>
      </c>
      <c r="Y15" s="22" t="s">
        <v>26</v>
      </c>
      <c r="Z15" s="37" t="s">
        <v>17</v>
      </c>
      <c r="AA15" s="22">
        <v>15</v>
      </c>
      <c r="AB15" s="22">
        <v>0</v>
      </c>
      <c r="AC15" s="22">
        <v>3</v>
      </c>
      <c r="AD15" s="22">
        <v>17</v>
      </c>
      <c r="AE15" s="22">
        <v>73</v>
      </c>
      <c r="AF15" s="28">
        <v>0.69520000000000004</v>
      </c>
      <c r="AG15" s="69">
        <v>105</v>
      </c>
      <c r="AH15" s="13"/>
      <c r="AI15" s="13"/>
      <c r="AJ15" s="13"/>
      <c r="AK15" s="13"/>
      <c r="AL15" s="18"/>
      <c r="AM15" s="22">
        <v>5</v>
      </c>
      <c r="AN15" s="22">
        <v>0</v>
      </c>
      <c r="AO15" s="22">
        <v>3</v>
      </c>
      <c r="AP15" s="22">
        <v>6</v>
      </c>
      <c r="AQ15" s="22">
        <v>21</v>
      </c>
      <c r="AR15" s="48">
        <v>0.58330000000000004</v>
      </c>
      <c r="AS15" s="1">
        <v>36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37"/>
      <c r="E16" s="22"/>
      <c r="F16" s="22"/>
      <c r="G16" s="22"/>
      <c r="H16" s="34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4"/>
      <c r="T16" s="22"/>
      <c r="U16" s="22"/>
      <c r="V16" s="47"/>
      <c r="W16" s="21"/>
      <c r="X16" s="22">
        <v>2014</v>
      </c>
      <c r="Y16" s="22" t="s">
        <v>29</v>
      </c>
      <c r="Z16" s="37" t="s">
        <v>17</v>
      </c>
      <c r="AA16" s="22">
        <v>15</v>
      </c>
      <c r="AB16" s="22">
        <v>1</v>
      </c>
      <c r="AC16" s="22">
        <v>4</v>
      </c>
      <c r="AD16" s="22">
        <v>11</v>
      </c>
      <c r="AE16" s="22">
        <v>67</v>
      </c>
      <c r="AF16" s="28">
        <v>0.70520000000000005</v>
      </c>
      <c r="AG16" s="69">
        <v>95</v>
      </c>
      <c r="AH16" s="13"/>
      <c r="AI16" s="13"/>
      <c r="AJ16" s="13"/>
      <c r="AK16" s="13"/>
      <c r="AL16" s="18"/>
      <c r="AM16" s="22">
        <v>2</v>
      </c>
      <c r="AN16" s="22">
        <v>0</v>
      </c>
      <c r="AO16" s="22">
        <v>0</v>
      </c>
      <c r="AP16" s="22">
        <v>1</v>
      </c>
      <c r="AQ16" s="22">
        <v>6</v>
      </c>
      <c r="AR16" s="48">
        <v>0.5</v>
      </c>
      <c r="AS16" s="1">
        <v>12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37"/>
      <c r="E17" s="22"/>
      <c r="F17" s="22"/>
      <c r="G17" s="22"/>
      <c r="H17" s="34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4"/>
      <c r="T17" s="22"/>
      <c r="U17" s="22"/>
      <c r="V17" s="47"/>
      <c r="W17" s="21"/>
      <c r="X17" s="22">
        <v>2015</v>
      </c>
      <c r="Y17" s="22" t="s">
        <v>31</v>
      </c>
      <c r="Z17" s="37" t="s">
        <v>17</v>
      </c>
      <c r="AA17" s="22">
        <v>5</v>
      </c>
      <c r="AB17" s="22">
        <v>0</v>
      </c>
      <c r="AC17" s="22">
        <v>1</v>
      </c>
      <c r="AD17" s="22">
        <v>4</v>
      </c>
      <c r="AE17" s="22">
        <v>18</v>
      </c>
      <c r="AF17" s="28">
        <v>0.6</v>
      </c>
      <c r="AG17" s="69">
        <v>30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37"/>
      <c r="E18" s="22"/>
      <c r="F18" s="22"/>
      <c r="G18" s="22"/>
      <c r="H18" s="34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34"/>
      <c r="T18" s="22"/>
      <c r="U18" s="22"/>
      <c r="V18" s="47"/>
      <c r="W18" s="21"/>
      <c r="X18" s="22">
        <v>2017</v>
      </c>
      <c r="Y18" s="22" t="s">
        <v>25</v>
      </c>
      <c r="Z18" s="37" t="s">
        <v>17</v>
      </c>
      <c r="AA18" s="22">
        <v>3</v>
      </c>
      <c r="AB18" s="22">
        <v>0</v>
      </c>
      <c r="AC18" s="22">
        <v>2</v>
      </c>
      <c r="AD18" s="22">
        <v>1</v>
      </c>
      <c r="AE18" s="22">
        <v>7</v>
      </c>
      <c r="AF18" s="28">
        <v>0.5</v>
      </c>
      <c r="AG18" s="69">
        <v>14</v>
      </c>
      <c r="AH18" s="13"/>
      <c r="AI18" s="13"/>
      <c r="AJ18" s="13"/>
      <c r="AK18" s="13"/>
      <c r="AL18" s="18"/>
      <c r="AM18" s="22">
        <v>1</v>
      </c>
      <c r="AN18" s="22">
        <v>0</v>
      </c>
      <c r="AO18" s="22">
        <v>0</v>
      </c>
      <c r="AP18" s="22">
        <v>0</v>
      </c>
      <c r="AQ18" s="22">
        <v>0</v>
      </c>
      <c r="AR18" s="48">
        <v>0</v>
      </c>
      <c r="AS18" s="1">
        <v>3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37"/>
      <c r="E19" s="22"/>
      <c r="F19" s="22"/>
      <c r="G19" s="22"/>
      <c r="H19" s="34"/>
      <c r="I19" s="22"/>
      <c r="J19" s="45"/>
      <c r="K19" s="21"/>
      <c r="L19" s="46"/>
      <c r="M19" s="13"/>
      <c r="N19" s="13"/>
      <c r="O19" s="13"/>
      <c r="P19" s="18"/>
      <c r="Q19" s="22"/>
      <c r="R19" s="22"/>
      <c r="S19" s="34"/>
      <c r="T19" s="22"/>
      <c r="U19" s="22"/>
      <c r="V19" s="47"/>
      <c r="W19" s="21"/>
      <c r="X19" s="22">
        <v>2018</v>
      </c>
      <c r="Y19" s="22" t="s">
        <v>31</v>
      </c>
      <c r="Z19" s="37" t="s">
        <v>17</v>
      </c>
      <c r="AA19" s="22">
        <v>7</v>
      </c>
      <c r="AB19" s="22">
        <v>0</v>
      </c>
      <c r="AC19" s="22">
        <v>5</v>
      </c>
      <c r="AD19" s="22">
        <v>1</v>
      </c>
      <c r="AE19" s="22">
        <v>30</v>
      </c>
      <c r="AF19" s="28">
        <v>0.66659999999999997</v>
      </c>
      <c r="AG19" s="69">
        <f>PRODUCT(AE19/AF19)</f>
        <v>45.004500450045008</v>
      </c>
      <c r="AH19" s="13"/>
      <c r="AI19" s="13"/>
      <c r="AJ19" s="13"/>
      <c r="AK19" s="13"/>
      <c r="AL19" s="18"/>
      <c r="AM19" s="37"/>
      <c r="AN19" s="37"/>
      <c r="AO19" s="37"/>
      <c r="AP19" s="37"/>
      <c r="AQ19" s="37"/>
      <c r="AR19" s="2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36" t="s">
        <v>37</v>
      </c>
      <c r="C20" s="49"/>
      <c r="D20" s="50"/>
      <c r="E20" s="51">
        <f>SUM(E4:E19)</f>
        <v>12</v>
      </c>
      <c r="F20" s="51">
        <f>SUM(F4:F19)</f>
        <v>0</v>
      </c>
      <c r="G20" s="51">
        <f>SUM(G4:G19)</f>
        <v>0</v>
      </c>
      <c r="H20" s="51">
        <f>SUM(H4:H19)</f>
        <v>2</v>
      </c>
      <c r="I20" s="51">
        <f>SUM(I4:I19)</f>
        <v>7</v>
      </c>
      <c r="J20" s="52">
        <f>PRODUCT(I20/K20)</f>
        <v>0.35</v>
      </c>
      <c r="K20" s="40">
        <f>SUM(K4:K19)</f>
        <v>20</v>
      </c>
      <c r="L20" s="17"/>
      <c r="M20" s="15"/>
      <c r="N20" s="53"/>
      <c r="O20" s="54"/>
      <c r="P20" s="18"/>
      <c r="Q20" s="51">
        <f>SUM(Q4:Q19)</f>
        <v>0</v>
      </c>
      <c r="R20" s="51">
        <f>SUM(R4:R19)</f>
        <v>0</v>
      </c>
      <c r="S20" s="51">
        <f>SUM(S4:S19)</f>
        <v>0</v>
      </c>
      <c r="T20" s="51">
        <f>SUM(T4:T19)</f>
        <v>0</v>
      </c>
      <c r="U20" s="51">
        <f>SUM(U4:U19)</f>
        <v>0</v>
      </c>
      <c r="V20" s="23">
        <v>0</v>
      </c>
      <c r="W20" s="40">
        <f>SUM(W4:W19)</f>
        <v>0</v>
      </c>
      <c r="X20" s="11" t="s">
        <v>37</v>
      </c>
      <c r="Y20" s="12"/>
      <c r="Z20" s="10"/>
      <c r="AA20" s="51">
        <f>SUM(AA4:AA19)</f>
        <v>208</v>
      </c>
      <c r="AB20" s="51">
        <f>SUM(AB4:AB19)</f>
        <v>6</v>
      </c>
      <c r="AC20" s="51">
        <f>SUM(AC4:AC19)</f>
        <v>38</v>
      </c>
      <c r="AD20" s="51">
        <f>SUM(AD4:AD19)</f>
        <v>230</v>
      </c>
      <c r="AE20" s="51">
        <f>SUM(AE4:AE19)</f>
        <v>763</v>
      </c>
      <c r="AF20" s="52">
        <f>PRODUCT(AE20/AG20)</f>
        <v>0.59009848746421922</v>
      </c>
      <c r="AG20" s="40">
        <f>SUM(AG4:AG19)</f>
        <v>1293.004500450045</v>
      </c>
      <c r="AH20" s="17"/>
      <c r="AI20" s="15"/>
      <c r="AJ20" s="53"/>
      <c r="AK20" s="54"/>
      <c r="AL20" s="18"/>
      <c r="AM20" s="51">
        <f>SUM(AM4:AM19)</f>
        <v>23</v>
      </c>
      <c r="AN20" s="51">
        <f>SUM(AN4:AN19)</f>
        <v>0</v>
      </c>
      <c r="AO20" s="51">
        <f>SUM(AO4:AO19)</f>
        <v>6</v>
      </c>
      <c r="AP20" s="51">
        <f>SUM(AP4:AP19)</f>
        <v>29</v>
      </c>
      <c r="AQ20" s="51">
        <f>SUM(AQ4:AQ19)</f>
        <v>80</v>
      </c>
      <c r="AR20" s="52">
        <f>PRODUCT(AQ20/AS20)</f>
        <v>0.60606060606060608</v>
      </c>
      <c r="AS20" s="44">
        <f>SUM(AS4:AS19)</f>
        <v>132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55"/>
      <c r="K21" s="21"/>
      <c r="L21" s="18"/>
      <c r="M21" s="18"/>
      <c r="N21" s="18"/>
      <c r="O21" s="18"/>
      <c r="P21" s="24"/>
      <c r="Q21" s="24"/>
      <c r="R21" s="25"/>
      <c r="S21" s="24"/>
      <c r="T21" s="24"/>
      <c r="U21" s="18"/>
      <c r="V21" s="18"/>
      <c r="W21" s="21"/>
      <c r="X21" s="24"/>
      <c r="Y21" s="24"/>
      <c r="Z21" s="24"/>
      <c r="AA21" s="24"/>
      <c r="AB21" s="24"/>
      <c r="AC21" s="24"/>
      <c r="AD21" s="24"/>
      <c r="AE21" s="24"/>
      <c r="AF21" s="55"/>
      <c r="AG21" s="21"/>
      <c r="AH21" s="18"/>
      <c r="AI21" s="18"/>
      <c r="AJ21" s="18"/>
      <c r="AK21" s="18"/>
      <c r="AL21" s="24"/>
      <c r="AM21" s="24"/>
      <c r="AN21" s="25"/>
      <c r="AO21" s="24"/>
      <c r="AP21" s="24"/>
      <c r="AQ21" s="18"/>
      <c r="AR21" s="18"/>
      <c r="AS21" s="2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56" t="s">
        <v>38</v>
      </c>
      <c r="C22" s="57"/>
      <c r="D22" s="58"/>
      <c r="E22" s="10" t="s">
        <v>2</v>
      </c>
      <c r="F22" s="13" t="s">
        <v>6</v>
      </c>
      <c r="G22" s="10" t="s">
        <v>4</v>
      </c>
      <c r="H22" s="13" t="s">
        <v>5</v>
      </c>
      <c r="I22" s="13" t="s">
        <v>8</v>
      </c>
      <c r="J22" s="13" t="s">
        <v>9</v>
      </c>
      <c r="K22" s="18"/>
      <c r="L22" s="13" t="s">
        <v>10</v>
      </c>
      <c r="M22" s="13" t="s">
        <v>11</v>
      </c>
      <c r="N22" s="13" t="s">
        <v>39</v>
      </c>
      <c r="O22" s="13" t="s">
        <v>40</v>
      </c>
      <c r="Q22" s="25"/>
      <c r="R22" s="25" t="s">
        <v>12</v>
      </c>
      <c r="S22" s="25"/>
      <c r="T22" s="24" t="s">
        <v>20</v>
      </c>
      <c r="U22" s="18"/>
      <c r="V22" s="21"/>
      <c r="W22" s="21"/>
      <c r="X22" s="59"/>
      <c r="Y22" s="59"/>
      <c r="Z22" s="59"/>
      <c r="AA22" s="59"/>
      <c r="AB22" s="59"/>
      <c r="AC22" s="25"/>
      <c r="AD22" s="25"/>
      <c r="AE22" s="25"/>
      <c r="AF22" s="24"/>
      <c r="AG22" s="24"/>
      <c r="AH22" s="24"/>
      <c r="AI22" s="24"/>
      <c r="AJ22" s="24"/>
      <c r="AK22" s="24"/>
      <c r="AM22" s="21"/>
      <c r="AN22" s="59"/>
      <c r="AO22" s="59"/>
      <c r="AP22" s="59"/>
      <c r="AQ22" s="59"/>
      <c r="AR22" s="59"/>
      <c r="AS22" s="59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6" t="s">
        <v>41</v>
      </c>
      <c r="C23" s="7"/>
      <c r="D23" s="27"/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  <c r="K23" s="24">
        <v>0</v>
      </c>
      <c r="L23" s="62">
        <v>0</v>
      </c>
      <c r="M23" s="62">
        <v>0</v>
      </c>
      <c r="N23" s="62">
        <v>0</v>
      </c>
      <c r="O23" s="62">
        <v>0</v>
      </c>
      <c r="Q23" s="25"/>
      <c r="R23" s="25"/>
      <c r="S23" s="25"/>
      <c r="T23" s="24" t="s">
        <v>13</v>
      </c>
      <c r="U23" s="24"/>
      <c r="V23" s="24"/>
      <c r="W23" s="24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5"/>
      <c r="AO23" s="25"/>
      <c r="AP23" s="25"/>
      <c r="AQ23" s="25"/>
      <c r="AR23" s="25"/>
      <c r="AS23" s="25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3" t="s">
        <v>14</v>
      </c>
      <c r="C24" s="64"/>
      <c r="D24" s="65"/>
      <c r="E24" s="60">
        <f>PRODUCT(E20+Q20)</f>
        <v>12</v>
      </c>
      <c r="F24" s="60">
        <f>PRODUCT(F20+R20)</f>
        <v>0</v>
      </c>
      <c r="G24" s="60">
        <f>PRODUCT(G20+S20)</f>
        <v>0</v>
      </c>
      <c r="H24" s="60">
        <f>PRODUCT(H20+T20)</f>
        <v>2</v>
      </c>
      <c r="I24" s="60">
        <f>PRODUCT(I20+U20)</f>
        <v>7</v>
      </c>
      <c r="J24" s="61">
        <f>PRODUCT(I24/K24)</f>
        <v>0.35</v>
      </c>
      <c r="K24" s="24">
        <f>PRODUCT(K20+W20)</f>
        <v>20</v>
      </c>
      <c r="L24" s="62">
        <f>PRODUCT((F24+G24)/E24)</f>
        <v>0</v>
      </c>
      <c r="M24" s="62">
        <f>PRODUCT(H24/E24)</f>
        <v>0.16666666666666666</v>
      </c>
      <c r="N24" s="62">
        <f>PRODUCT((F24+G24+H24)/E24)</f>
        <v>0.16666666666666666</v>
      </c>
      <c r="O24" s="62">
        <f>PRODUCT(I24/E24)</f>
        <v>0.58333333333333337</v>
      </c>
      <c r="Q24" s="25"/>
      <c r="R24" s="25"/>
      <c r="S24" s="25"/>
      <c r="T24" s="24" t="s">
        <v>15</v>
      </c>
      <c r="U24" s="24"/>
      <c r="V24" s="24"/>
      <c r="W24" s="24"/>
      <c r="X24" s="24"/>
      <c r="Y24" s="24"/>
      <c r="Z24" s="24"/>
      <c r="AA24" s="24"/>
      <c r="AB24" s="24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0" t="s">
        <v>34</v>
      </c>
      <c r="C25" s="19"/>
      <c r="D25" s="29"/>
      <c r="E25" s="60">
        <f>PRODUCT(AA20+AM20)</f>
        <v>231</v>
      </c>
      <c r="F25" s="60">
        <f>PRODUCT(AB20+AN20)</f>
        <v>6</v>
      </c>
      <c r="G25" s="60">
        <f>PRODUCT(AC20+AO20)</f>
        <v>44</v>
      </c>
      <c r="H25" s="60">
        <f>PRODUCT(AD20+AP20)</f>
        <v>259</v>
      </c>
      <c r="I25" s="60">
        <f>PRODUCT(AE20+AQ20)</f>
        <v>843</v>
      </c>
      <c r="J25" s="61">
        <f>PRODUCT(I25/K25)</f>
        <v>0.59157707904344414</v>
      </c>
      <c r="K25" s="18">
        <f>PRODUCT(AG20+AS20)</f>
        <v>1425.004500450045</v>
      </c>
      <c r="L25" s="62">
        <f>PRODUCT((F25+G25)/E25)</f>
        <v>0.21645021645021645</v>
      </c>
      <c r="M25" s="62">
        <f>PRODUCT(H25/E25)</f>
        <v>1.1212121212121211</v>
      </c>
      <c r="N25" s="62">
        <f>PRODUCT((F25+G25+H25)/E25)</f>
        <v>1.3376623376623376</v>
      </c>
      <c r="O25" s="62">
        <f>PRODUCT(I25/E25)</f>
        <v>3.6493506493506493</v>
      </c>
      <c r="Q25" s="25"/>
      <c r="R25" s="25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5"/>
      <c r="AK25" s="24"/>
      <c r="AL25" s="18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6" t="s">
        <v>37</v>
      </c>
      <c r="C26" s="67"/>
      <c r="D26" s="68"/>
      <c r="E26" s="60">
        <f>SUM(E23:E25)</f>
        <v>243</v>
      </c>
      <c r="F26" s="60">
        <f t="shared" ref="F26:I26" si="0">SUM(F23:F25)</f>
        <v>6</v>
      </c>
      <c r="G26" s="60">
        <f t="shared" si="0"/>
        <v>44</v>
      </c>
      <c r="H26" s="60">
        <f t="shared" si="0"/>
        <v>261</v>
      </c>
      <c r="I26" s="60">
        <f t="shared" si="0"/>
        <v>850</v>
      </c>
      <c r="J26" s="61">
        <f>PRODUCT(I26/K26)</f>
        <v>0.58823346206552884</v>
      </c>
      <c r="K26" s="24">
        <f>SUM(K23:K25)</f>
        <v>1445.004500450045</v>
      </c>
      <c r="L26" s="62">
        <f>PRODUCT((F26+G26)/E26)</f>
        <v>0.20576131687242799</v>
      </c>
      <c r="M26" s="62">
        <f>PRODUCT(H26/E26)</f>
        <v>1.0740740740740742</v>
      </c>
      <c r="N26" s="62">
        <f>PRODUCT((F26+G26+H26)/E26)</f>
        <v>1.2798353909465021</v>
      </c>
      <c r="O26" s="62">
        <f>PRODUCT(I26/E26)</f>
        <v>3.4979423868312756</v>
      </c>
      <c r="Q26" s="18"/>
      <c r="R26" s="18"/>
      <c r="S26" s="1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18"/>
      <c r="F27" s="18"/>
      <c r="G27" s="18"/>
      <c r="H27" s="18"/>
      <c r="I27" s="18"/>
      <c r="J27" s="24"/>
      <c r="K27" s="24"/>
      <c r="L27" s="18"/>
      <c r="M27" s="18"/>
      <c r="N27" s="18"/>
      <c r="O27" s="18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5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5"/>
      <c r="AK191" s="18"/>
      <c r="AL191" s="18"/>
    </row>
    <row r="192" spans="1:57" x14ac:dyDescent="0.25"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5"/>
    </row>
    <row r="193" spans="12:38" x14ac:dyDescent="0.25"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5"/>
    </row>
    <row r="194" spans="12:38" x14ac:dyDescent="0.25"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5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2018-11-08T13:17:26Z</dcterms:modified>
</cp:coreProperties>
</file>